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essoais\video youtube\2023\603 - como calcular o preço de venda de um produto para revenda usando markup no Excel\"/>
    </mc:Choice>
  </mc:AlternateContent>
  <xr:revisionPtr revIDLastSave="0" documentId="13_ncr:1_{7889C419-F2EA-4847-B887-CC226D9ABEF5}" xr6:coauthVersionLast="47" xr6:coauthVersionMax="47" xr10:uidLastSave="{00000000-0000-0000-0000-000000000000}"/>
  <bookViews>
    <workbookView xWindow="-120" yWindow="-120" windowWidth="20730" windowHeight="11160" xr2:uid="{4179B6BA-6C44-4319-B493-A6BB141B1EAE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4" i="1"/>
  <c r="G7" i="1" s="1"/>
  <c r="F10" i="1" s="1"/>
  <c r="E5" i="1"/>
  <c r="E6" i="1" s="1"/>
  <c r="D12" i="1"/>
  <c r="C7" i="1" s="1"/>
  <c r="D9" i="1"/>
  <c r="D6" i="1" l="1"/>
  <c r="F6" i="1" s="1"/>
  <c r="F7" i="1" s="1"/>
  <c r="D5" i="1"/>
  <c r="D4" i="1"/>
  <c r="F4" i="1" s="1"/>
  <c r="F5" i="1"/>
  <c r="F9" i="1" l="1"/>
  <c r="F11" i="1" s="1"/>
  <c r="G11" i="1" s="1"/>
</calcChain>
</file>

<file path=xl/sharedStrings.xml><?xml version="1.0" encoding="utf-8"?>
<sst xmlns="http://schemas.openxmlformats.org/spreadsheetml/2006/main" count="24" uniqueCount="24">
  <si>
    <t>Produtos</t>
  </si>
  <si>
    <t>A</t>
  </si>
  <si>
    <t>B</t>
  </si>
  <si>
    <t>C</t>
  </si>
  <si>
    <t>Preço de compra</t>
  </si>
  <si>
    <t>Preço de venda</t>
  </si>
  <si>
    <t>Markup</t>
  </si>
  <si>
    <t>Custo Fixo</t>
  </si>
  <si>
    <t>Lucro desejado</t>
  </si>
  <si>
    <t>Impostos e custos sobre venda</t>
  </si>
  <si>
    <t>Venda estimada</t>
  </si>
  <si>
    <t>Total %</t>
  </si>
  <si>
    <t>quantidade</t>
  </si>
  <si>
    <t>Total</t>
  </si>
  <si>
    <t>Custo fixo</t>
  </si>
  <si>
    <t>Imp e custo svenda</t>
  </si>
  <si>
    <t>custo produtos</t>
  </si>
  <si>
    <t>total custo</t>
  </si>
  <si>
    <t>lucro</t>
  </si>
  <si>
    <t>venda</t>
  </si>
  <si>
    <t>Link do vídeo</t>
  </si>
  <si>
    <t>Veja também</t>
  </si>
  <si>
    <t>https://youtu.be/RLZc2mbCHlM</t>
  </si>
  <si>
    <t>https://youtube.com/playlist?list=PLOLT-qoCnAIEOrrHaclg9t6aWhgwdjY36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</si>
</sst>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44" fontId="0" fillId="0" borderId="1" xfId="1" applyFont="1" applyFill="1" applyBorder="1"/>
    <xf numFmtId="10" fontId="0" fillId="0" borderId="1" xfId="0" applyNumberFormat="1" applyBorder="1"/>
    <xf numFmtId="10" fontId="0" fillId="0" borderId="0" xfId="2" applyNumberFormat="1" applyFont="1"/>
    <xf numFmtId="44" fontId="0" fillId="0" borderId="2" xfId="1" applyFont="1" applyBorder="1"/>
    <xf numFmtId="0" fontId="0" fillId="2" borderId="1" xfId="0" applyFill="1" applyBorder="1" applyAlignment="1">
      <alignment horizontal="center"/>
    </xf>
    <xf numFmtId="44" fontId="0" fillId="0" borderId="1" xfId="0" applyNumberFormat="1" applyBorder="1"/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44" fontId="0" fillId="4" borderId="1" xfId="0" applyNumberFormat="1" applyFill="1" applyBorder="1"/>
    <xf numFmtId="0" fontId="0" fillId="2" borderId="3" xfId="0" applyFill="1" applyBorder="1"/>
    <xf numFmtId="0" fontId="0" fillId="0" borderId="3" xfId="0" applyBorder="1" applyAlignment="1">
      <alignment horizontal="center"/>
    </xf>
    <xf numFmtId="10" fontId="0" fillId="0" borderId="3" xfId="2" applyNumberFormat="1" applyFont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0" fontId="0" fillId="2" borderId="0" xfId="0" applyFill="1"/>
    <xf numFmtId="44" fontId="0" fillId="2" borderId="4" xfId="0" applyNumberFormat="1" applyFill="1" applyBorder="1"/>
    <xf numFmtId="0" fontId="0" fillId="2" borderId="0" xfId="0" applyFill="1" applyAlignment="1">
      <alignment horizontal="right"/>
    </xf>
    <xf numFmtId="0" fontId="3" fillId="2" borderId="0" xfId="3" applyFill="1"/>
  </cellXfs>
  <cellStyles count="4">
    <cellStyle name="Hiperlink" xfId="3" builtinId="8"/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12</xdr:row>
      <xdr:rowOff>95250</xdr:rowOff>
    </xdr:from>
    <xdr:to>
      <xdr:col>5</xdr:col>
      <xdr:colOff>133350</xdr:colOff>
      <xdr:row>13</xdr:row>
      <xdr:rowOff>158750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9A6528EA-8140-8B8F-298F-00AF5B0A2099}"/>
            </a:ext>
          </a:extLst>
        </xdr:cNvPr>
        <xdr:cNvSpPr txBox="1"/>
      </xdr:nvSpPr>
      <xdr:spPr>
        <a:xfrm>
          <a:off x="4044950" y="2190750"/>
          <a:ext cx="1670050" cy="254000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>
              <a:solidFill>
                <a:schemeClr val="bg1"/>
              </a:solidFill>
            </a:rPr>
            <a:t>MARKUP=</a:t>
          </a:r>
          <a:r>
            <a:rPr lang="pt-BR" sz="1100" baseline="0">
              <a:solidFill>
                <a:schemeClr val="bg1"/>
              </a:solidFill>
            </a:rPr>
            <a:t> 1/ (1-TOTAL%)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youtube.com/playlist?list=PLOLT-qoCnAIEOrrHaclg9t6aWhgwdjY36" TargetMode="External"/><Relationship Id="rId1" Type="http://schemas.openxmlformats.org/officeDocument/2006/relationships/hyperlink" Target="https://youtu.be/RLZc2mbCHl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E1154-0C1B-417F-832F-B0B7F87F20CF}">
  <dimension ref="B1:G13"/>
  <sheetViews>
    <sheetView tabSelected="1" zoomScale="150" zoomScaleNormal="150" workbookViewId="0">
      <selection activeCell="B1" sqref="B1"/>
    </sheetView>
  </sheetViews>
  <sheetFormatPr defaultRowHeight="15" x14ac:dyDescent="0.25"/>
  <cols>
    <col min="1" max="1" width="3.85546875" customWidth="1"/>
    <col min="2" max="2" width="34.42578125" customWidth="1"/>
    <col min="3" max="3" width="15.85546875" bestFit="1" customWidth="1"/>
    <col min="4" max="4" width="15" customWidth="1"/>
    <col min="5" max="5" width="13.7109375" customWidth="1"/>
    <col min="6" max="7" width="13.28515625" bestFit="1" customWidth="1"/>
  </cols>
  <sheetData>
    <row r="1" spans="2:7" s="18" customFormat="1" x14ac:dyDescent="0.25">
      <c r="B1" s="20" t="s">
        <v>20</v>
      </c>
      <c r="C1" s="21" t="s">
        <v>22</v>
      </c>
      <c r="E1" s="20" t="s">
        <v>21</v>
      </c>
      <c r="F1" s="21" t="s">
        <v>23</v>
      </c>
    </row>
    <row r="3" spans="2:7" x14ac:dyDescent="0.25">
      <c r="B3" s="4" t="s">
        <v>0</v>
      </c>
      <c r="C3" s="4" t="s">
        <v>4</v>
      </c>
      <c r="D3" s="4" t="s">
        <v>5</v>
      </c>
      <c r="E3" s="14" t="s">
        <v>12</v>
      </c>
      <c r="F3" s="4" t="s">
        <v>13</v>
      </c>
      <c r="G3" s="4" t="s">
        <v>17</v>
      </c>
    </row>
    <row r="4" spans="2:7" x14ac:dyDescent="0.25">
      <c r="B4" s="3" t="s">
        <v>1</v>
      </c>
      <c r="C4" s="2">
        <v>27</v>
      </c>
      <c r="D4" s="13">
        <f>C4*C7</f>
        <v>45</v>
      </c>
      <c r="E4" s="15">
        <v>229</v>
      </c>
      <c r="F4" s="10">
        <f>E4*D4</f>
        <v>10305</v>
      </c>
      <c r="G4" s="10">
        <f>E4*C4</f>
        <v>6183</v>
      </c>
    </row>
    <row r="5" spans="2:7" x14ac:dyDescent="0.25">
      <c r="B5" s="3" t="s">
        <v>2</v>
      </c>
      <c r="C5" s="2">
        <v>47</v>
      </c>
      <c r="D5" s="13">
        <f>C5*C7</f>
        <v>78.333333333333343</v>
      </c>
      <c r="E5" s="15">
        <f>E4</f>
        <v>229</v>
      </c>
      <c r="F5" s="10">
        <f t="shared" ref="F5:F6" si="0">E5*D5</f>
        <v>17938.333333333336</v>
      </c>
      <c r="G5" s="10">
        <f t="shared" ref="G5:G6" si="1">E5*C5</f>
        <v>10763</v>
      </c>
    </row>
    <row r="6" spans="2:7" x14ac:dyDescent="0.25">
      <c r="B6" s="3" t="s">
        <v>3</v>
      </c>
      <c r="C6" s="2">
        <v>57</v>
      </c>
      <c r="D6" s="13">
        <f>C6*C7</f>
        <v>95</v>
      </c>
      <c r="E6" s="15">
        <f>E5</f>
        <v>229</v>
      </c>
      <c r="F6" s="10">
        <f t="shared" si="0"/>
        <v>21755</v>
      </c>
      <c r="G6" s="10">
        <f t="shared" si="1"/>
        <v>13053</v>
      </c>
    </row>
    <row r="7" spans="2:7" x14ac:dyDescent="0.25">
      <c r="B7" s="9" t="s">
        <v>6</v>
      </c>
      <c r="C7" s="4">
        <f>1/(1-D12)</f>
        <v>1.6666666666666667</v>
      </c>
      <c r="E7" s="18" t="s">
        <v>19</v>
      </c>
      <c r="F7" s="19">
        <f>SUM(F4:F6)</f>
        <v>49998.333333333336</v>
      </c>
      <c r="G7" s="10">
        <f>SUM(G4:G6)</f>
        <v>29999</v>
      </c>
    </row>
    <row r="8" spans="2:7" x14ac:dyDescent="0.25">
      <c r="E8" s="11" t="s">
        <v>14</v>
      </c>
      <c r="F8" s="2">
        <v>4000</v>
      </c>
    </row>
    <row r="9" spans="2:7" x14ac:dyDescent="0.25">
      <c r="B9" s="11" t="s">
        <v>7</v>
      </c>
      <c r="C9" s="5">
        <v>4000</v>
      </c>
      <c r="D9" s="16">
        <f>C9/C13</f>
        <v>0.08</v>
      </c>
      <c r="E9" s="11" t="s">
        <v>15</v>
      </c>
      <c r="F9" s="10">
        <f>F7*12%</f>
        <v>5999.8</v>
      </c>
    </row>
    <row r="10" spans="2:7" x14ac:dyDescent="0.25">
      <c r="B10" s="11" t="s">
        <v>8</v>
      </c>
      <c r="C10" s="6">
        <v>0.2</v>
      </c>
      <c r="D10" s="17">
        <v>0.2</v>
      </c>
      <c r="E10" s="11" t="s">
        <v>16</v>
      </c>
      <c r="F10" s="10">
        <f>G7</f>
        <v>29999</v>
      </c>
    </row>
    <row r="11" spans="2:7" x14ac:dyDescent="0.25">
      <c r="B11" s="12" t="s">
        <v>9</v>
      </c>
      <c r="C11" s="6">
        <v>0.12</v>
      </c>
      <c r="D11" s="17">
        <v>0.12</v>
      </c>
      <c r="E11" s="11" t="s">
        <v>18</v>
      </c>
      <c r="F11" s="10">
        <f>F7-F8-F9-F10</f>
        <v>9999.5333333333328</v>
      </c>
      <c r="G11" s="7">
        <f>F11/F7</f>
        <v>0.19999733324444147</v>
      </c>
    </row>
    <row r="12" spans="2:7" x14ac:dyDescent="0.25">
      <c r="C12" s="1" t="s">
        <v>11</v>
      </c>
      <c r="D12" s="6">
        <f>D11+D10+D9</f>
        <v>0.4</v>
      </c>
    </row>
    <row r="13" spans="2:7" x14ac:dyDescent="0.25">
      <c r="B13" s="1" t="s">
        <v>10</v>
      </c>
      <c r="C13" s="8">
        <v>50000</v>
      </c>
    </row>
  </sheetData>
  <hyperlinks>
    <hyperlink ref="C1" r:id="rId1" xr:uid="{CECB5EED-5708-4CD6-BD00-0F42F38F8C53}"/>
    <hyperlink ref="F1" r:id="rId2" xr:uid="{9D1864CA-2866-4A3E-BC47-B702F75D8D76}"/>
  </hyperlinks>
  <pageMargins left="0.511811024" right="0.511811024" top="0.78740157499999996" bottom="0.78740157499999996" header="0.31496062000000002" footer="0.3149606200000000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2022-12-29T03:19:08Z</dcterms:created>
  <dcterms:modified xsi:type="dcterms:W3CDTF">2022-12-29T04:29:31Z</dcterms:modified>
</cp:coreProperties>
</file>